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320" windowHeight="9540" activeTab="1"/>
  </bookViews>
  <sheets>
    <sheet name="CHIPS" sheetId="1" r:id="rId1"/>
    <sheet name="ARENA" sheetId="9" r:id="rId2"/>
  </sheets>
  <calcPr calcId="145621"/>
</workbook>
</file>

<file path=xl/calcChain.xml><?xml version="1.0" encoding="utf-8"?>
<calcChain xmlns="http://schemas.openxmlformats.org/spreadsheetml/2006/main">
  <c r="G27" i="9" l="1"/>
  <c r="G28" i="9"/>
  <c r="G29" i="9"/>
  <c r="G30" i="9"/>
  <c r="G32" i="9"/>
  <c r="G33" i="9"/>
  <c r="G34" i="9"/>
  <c r="G35" i="9"/>
  <c r="G37" i="9"/>
  <c r="G38" i="9"/>
  <c r="G39" i="9"/>
  <c r="G40" i="9"/>
  <c r="G43" i="9"/>
  <c r="G45" i="9"/>
  <c r="J43" i="9"/>
  <c r="J44" i="9"/>
  <c r="D40" i="9"/>
  <c r="D36" i="9"/>
  <c r="D31" i="9"/>
  <c r="D26" i="9"/>
  <c r="D41" i="9"/>
  <c r="D42" i="9"/>
  <c r="D43" i="9"/>
  <c r="D44" i="9"/>
  <c r="D45" i="9"/>
  <c r="F42" i="9"/>
  <c r="H42" i="9" s="1"/>
  <c r="F43" i="9"/>
  <c r="H43" i="9" s="1"/>
  <c r="F44" i="9"/>
  <c r="G44" i="9" s="1"/>
  <c r="F45" i="9"/>
  <c r="I45" i="9" s="1"/>
  <c r="H41" i="9"/>
  <c r="I43" i="9"/>
  <c r="I44" i="9"/>
  <c r="F16" i="9"/>
  <c r="J16" i="9" s="1"/>
  <c r="G42" i="9" l="1"/>
  <c r="H45" i="9"/>
  <c r="J42" i="9"/>
  <c r="H44" i="9"/>
  <c r="I42" i="9"/>
  <c r="I41" i="9"/>
  <c r="D15" i="9"/>
  <c r="D16" i="9"/>
  <c r="D17" i="9"/>
  <c r="D18" i="9"/>
  <c r="D19" i="9"/>
  <c r="D20" i="9"/>
  <c r="D22" i="9"/>
  <c r="D23" i="9"/>
  <c r="D24" i="9"/>
  <c r="D25" i="9"/>
  <c r="D27" i="9"/>
  <c r="D28" i="9"/>
  <c r="D29" i="9"/>
  <c r="D30" i="9"/>
  <c r="D32" i="9"/>
  <c r="D33" i="9"/>
  <c r="D34" i="9"/>
  <c r="D35" i="9"/>
  <c r="D37" i="9"/>
  <c r="D38" i="9"/>
  <c r="D39" i="9"/>
  <c r="D13" i="9"/>
  <c r="D14" i="9"/>
  <c r="F13" i="9" l="1"/>
  <c r="J13" i="9" s="1"/>
  <c r="B14" i="9"/>
  <c r="B15" i="9" s="1"/>
  <c r="B16" i="9" s="1"/>
  <c r="B17" i="9" s="1"/>
  <c r="B18" i="9" s="1"/>
  <c r="B19" i="9" s="1"/>
  <c r="B20" i="9" s="1"/>
  <c r="F14" i="9"/>
  <c r="J14" i="9" s="1"/>
  <c r="F15" i="9"/>
  <c r="J15" i="9" s="1"/>
  <c r="H16" i="9"/>
  <c r="F17" i="9"/>
  <c r="J17" i="9" s="1"/>
  <c r="F18" i="9"/>
  <c r="J18" i="9" s="1"/>
  <c r="F19" i="9"/>
  <c r="F20" i="9"/>
  <c r="J20" i="9" s="1"/>
  <c r="F22" i="9"/>
  <c r="J22" i="9" s="1"/>
  <c r="F23" i="9"/>
  <c r="J23" i="9" s="1"/>
  <c r="F24" i="9"/>
  <c r="J24" i="9" s="1"/>
  <c r="F25" i="9"/>
  <c r="J25" i="9" s="1"/>
  <c r="F27" i="9"/>
  <c r="F28" i="9"/>
  <c r="J28" i="9" s="1"/>
  <c r="F29" i="9"/>
  <c r="J29" i="9" s="1"/>
  <c r="F30" i="9"/>
  <c r="J30" i="9" s="1"/>
  <c r="F32" i="9"/>
  <c r="J32" i="9" s="1"/>
  <c r="F33" i="9"/>
  <c r="J33" i="9" s="1"/>
  <c r="F34" i="9"/>
  <c r="J34" i="9" s="1"/>
  <c r="F35" i="9"/>
  <c r="J35" i="9" s="1"/>
  <c r="F37" i="9"/>
  <c r="J37" i="9" s="1"/>
  <c r="F38" i="9"/>
  <c r="J38" i="9" s="1"/>
  <c r="F39" i="9"/>
  <c r="F40" i="9"/>
  <c r="J40" i="9" s="1"/>
  <c r="B21" i="9" l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H33" i="9"/>
  <c r="H29" i="9"/>
  <c r="H24" i="9"/>
  <c r="H28" i="9"/>
  <c r="H19" i="9"/>
  <c r="J19" i="9"/>
  <c r="H27" i="9"/>
  <c r="J27" i="9"/>
  <c r="H39" i="9"/>
  <c r="J39" i="9"/>
  <c r="H34" i="9"/>
  <c r="H23" i="9"/>
  <c r="G23" i="9"/>
  <c r="H15" i="9"/>
  <c r="H14" i="9"/>
  <c r="H13" i="9"/>
  <c r="H40" i="9"/>
  <c r="H32" i="9"/>
  <c r="H25" i="9"/>
  <c r="G25" i="9"/>
  <c r="H37" i="9"/>
  <c r="H30" i="9"/>
  <c r="H38" i="9"/>
  <c r="H35" i="9"/>
  <c r="G24" i="9"/>
  <c r="H22" i="9"/>
  <c r="G22" i="9"/>
  <c r="H20" i="9"/>
  <c r="H18" i="9"/>
  <c r="H17" i="9"/>
  <c r="I28" i="9"/>
  <c r="I26" i="9"/>
  <c r="I36" i="9" l="1"/>
  <c r="I31" i="9"/>
  <c r="I21" i="9" l="1"/>
  <c r="I40" i="9" l="1"/>
  <c r="I17" i="9"/>
  <c r="I22" i="9" l="1"/>
  <c r="I33" i="9"/>
  <c r="I35" i="9"/>
  <c r="H10" i="9"/>
  <c r="I20" i="9"/>
  <c r="I19" i="9"/>
  <c r="I18" i="9"/>
  <c r="I16" i="9"/>
  <c r="I15" i="9"/>
  <c r="I14" i="9"/>
  <c r="I13" i="9"/>
  <c r="I24" i="9" l="1"/>
  <c r="I25" i="9"/>
  <c r="I32" i="9"/>
  <c r="I37" i="9"/>
  <c r="I34" i="9"/>
  <c r="I38" i="9"/>
  <c r="I23" i="9"/>
  <c r="I39" i="9"/>
  <c r="I30" i="9"/>
  <c r="I29" i="9"/>
  <c r="I27" i="9"/>
  <c r="D10" i="1" l="1"/>
  <c r="F5" i="1" l="1"/>
  <c r="H5" i="1" s="1"/>
  <c r="F6" i="1"/>
  <c r="H6" i="1" s="1"/>
  <c r="F7" i="1"/>
  <c r="H7" i="1" s="1"/>
  <c r="F8" i="1"/>
  <c r="H8" i="1" s="1"/>
  <c r="F4" i="1"/>
  <c r="H4" i="1" s="1"/>
  <c r="D9" i="1"/>
  <c r="H10" i="1" l="1"/>
</calcChain>
</file>

<file path=xl/sharedStrings.xml><?xml version="1.0" encoding="utf-8"?>
<sst xmlns="http://schemas.openxmlformats.org/spreadsheetml/2006/main" count="33" uniqueCount="29">
  <si>
    <t>Chips</t>
  </si>
  <si>
    <t>Par joueur</t>
  </si>
  <si>
    <t>SB</t>
  </si>
  <si>
    <t>BB</t>
  </si>
  <si>
    <t>Ante</t>
  </si>
  <si>
    <t>Joueurs</t>
  </si>
  <si>
    <t>Stack</t>
  </si>
  <si>
    <t>#Blinds</t>
  </si>
  <si>
    <t>Break</t>
  </si>
  <si>
    <t>Colonne1</t>
  </si>
  <si>
    <t>joueurs</t>
  </si>
  <si>
    <t>#V-Chips</t>
  </si>
  <si>
    <t>Value</t>
  </si>
  <si>
    <t>Chips for this Tournament</t>
  </si>
  <si>
    <t>DURATION</t>
  </si>
  <si>
    <t>TIME</t>
  </si>
  <si>
    <t>LEVEL</t>
  </si>
  <si>
    <t>MANAGEMENT DISCRETION</t>
  </si>
  <si>
    <t>Chip raise 100</t>
  </si>
  <si>
    <t>Chip raise 500</t>
  </si>
  <si>
    <t>Re-entry : NO</t>
  </si>
  <si>
    <t>Moyenne</t>
  </si>
  <si>
    <t>Nom : ARENA POKER CAMP CHALLENGE - Day 1</t>
  </si>
  <si>
    <t xml:space="preserve">Date :  </t>
  </si>
  <si>
    <t>Buy in : Freeroll, Freezout</t>
  </si>
  <si>
    <t>Nombre de participant : -</t>
  </si>
  <si>
    <t>Durée : 20 minutes</t>
  </si>
  <si>
    <t>Stack : 15,000</t>
  </si>
  <si>
    <t>Ante : 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</si>
</sst>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5" borderId="0" applyNumberFormat="0" applyBorder="0" applyAlignment="0" applyProtection="0"/>
  </cellStyleXfs>
  <cellXfs count="32">
    <xf numFmtId="0" fontId="0" fillId="0" borderId="0" xfId="0"/>
    <xf numFmtId="3" fontId="0" fillId="0" borderId="0" xfId="0" applyNumberFormat="1"/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3" fontId="0" fillId="2" borderId="0" xfId="0" applyNumberFormat="1" applyFill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0" fillId="4" borderId="1" xfId="0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" fillId="5" borderId="0" xfId="1" applyAlignment="1">
      <alignment horizontal="left" vertical="center" wrapText="1"/>
    </xf>
    <xf numFmtId="0" fontId="2" fillId="5" borderId="0" xfId="1" applyAlignment="1"/>
    <xf numFmtId="0" fontId="2" fillId="5" borderId="9" xfId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5" borderId="0" xfId="1" applyAlignment="1">
      <alignment horizontal="left" vertical="center" wrapText="1"/>
    </xf>
    <xf numFmtId="0" fontId="2" fillId="5" borderId="0" xfId="1" applyAlignment="1"/>
    <xf numFmtId="1" fontId="0" fillId="3" borderId="8" xfId="0" applyNumberFormat="1" applyFill="1" applyBorder="1" applyAlignment="1">
      <alignment horizontal="center"/>
    </xf>
    <xf numFmtId="0" fontId="3" fillId="5" borderId="0" xfId="1" applyFont="1" applyAlignment="1">
      <alignment horizontal="left" vertical="center" wrapText="1"/>
    </xf>
    <xf numFmtId="0" fontId="3" fillId="5" borderId="0" xfId="1" applyFont="1" applyAlignment="1"/>
  </cellXfs>
  <cellStyles count="2">
    <cellStyle name="Normal" xfId="0" builtinId="0"/>
    <cellStyle name="Satisfaisant" xfId="1" builtinId="26"/>
  </cellStyles>
  <dxfs count="13"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5" formatCode="hh:mm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5" formatCode="hh:m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5" formatCode="hh:m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leau1356" displayName="Tableau1356" ref="B12:J45" totalsRowShown="0" headerRowDxfId="12" dataDxfId="10" headerRowBorderDxfId="11" tableBorderDxfId="9">
  <autoFilter ref="B12:J45"/>
  <sortState ref="B6:H46">
    <sortCondition descending="1" ref="H3:H44"/>
  </sortState>
  <tableColumns count="9">
    <tableColumn id="1" name="TIME" dataDxfId="8">
      <calculatedColumnFormula>B12+D12</calculatedColumnFormula>
    </tableColumn>
    <tableColumn id="8" name="LEVEL" dataDxfId="7"/>
    <tableColumn id="2" name="DURATION" dataDxfId="6">
      <calculatedColumnFormula>$E$10</calculatedColumnFormula>
    </tableColumn>
    <tableColumn id="3" name="SB" dataDxfId="5"/>
    <tableColumn id="4" name="BB" dataDxfId="4">
      <calculatedColumnFormula>E13*2</calculatedColumnFormula>
    </tableColumn>
    <tableColumn id="5" name="Ante" dataDxfId="3"/>
    <tableColumn id="6" name="#Blinds" dataDxfId="2">
      <calculatedColumnFormula>($D$10*$G$10)/F13</calculatedColumnFormula>
    </tableColumn>
    <tableColumn id="7" name="Colonne1" dataDxfId="1">
      <calculatedColumnFormula>$G$10/Tableau1356[[#This Row],[BB]]</calculatedColumnFormula>
    </tableColumn>
    <tableColumn id="9" name="Moyenne" dataDxfId="0">
      <calculatedColumnFormula>$D$10*$G$10/Tableau1356[[#This Row],[BB]]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workbookViewId="0">
      <selection activeCell="K22" sqref="K22"/>
    </sheetView>
  </sheetViews>
  <sheetFormatPr baseColWidth="10" defaultColWidth="11.5703125" defaultRowHeight="15" x14ac:dyDescent="0.25"/>
  <cols>
    <col min="2" max="2" width="11.5703125" bestFit="1" customWidth="1"/>
    <col min="3" max="3" width="2.28515625" customWidth="1"/>
    <col min="4" max="4" width="8.7109375" style="3" customWidth="1"/>
    <col min="5" max="5" width="3.140625" customWidth="1"/>
    <col min="6" max="6" width="11.42578125" style="3"/>
    <col min="7" max="7" width="2.7109375" customWidth="1"/>
    <col min="9" max="9" width="2" customWidth="1"/>
    <col min="10" max="11" width="11.42578125" style="3"/>
  </cols>
  <sheetData>
    <row r="1" spans="2:13" x14ac:dyDescent="0.25">
      <c r="B1" t="s">
        <v>0</v>
      </c>
      <c r="F1" s="6">
        <v>50</v>
      </c>
      <c r="G1" t="s">
        <v>10</v>
      </c>
      <c r="L1" s="3"/>
      <c r="M1" s="3"/>
    </row>
    <row r="2" spans="2:13" x14ac:dyDescent="0.25">
      <c r="D2" s="3" t="s">
        <v>1</v>
      </c>
      <c r="L2" s="3"/>
      <c r="M2" s="3"/>
    </row>
    <row r="3" spans="2:13" x14ac:dyDescent="0.25">
      <c r="F3" s="3" t="s">
        <v>11</v>
      </c>
      <c r="H3" t="s">
        <v>12</v>
      </c>
      <c r="L3" s="3"/>
      <c r="M3" s="3"/>
    </row>
    <row r="4" spans="2:13" x14ac:dyDescent="0.25">
      <c r="B4" s="1">
        <v>25</v>
      </c>
      <c r="C4" s="1"/>
      <c r="D4" s="2">
        <v>8</v>
      </c>
      <c r="E4" s="1"/>
      <c r="F4" s="4">
        <f>D4*$F$1</f>
        <v>400</v>
      </c>
      <c r="G4" s="1"/>
      <c r="H4" s="1">
        <f>F4*B4</f>
        <v>10000</v>
      </c>
      <c r="L4" s="4"/>
      <c r="M4" s="7"/>
    </row>
    <row r="5" spans="2:13" x14ac:dyDescent="0.25">
      <c r="B5" s="1">
        <v>100</v>
      </c>
      <c r="C5" s="1"/>
      <c r="D5" s="2">
        <v>8</v>
      </c>
      <c r="E5" s="1"/>
      <c r="F5" s="4">
        <f>D5*$F$1</f>
        <v>400</v>
      </c>
      <c r="G5" s="1"/>
      <c r="H5" s="1">
        <f>F5*B5</f>
        <v>40000</v>
      </c>
    </row>
    <row r="6" spans="2:13" x14ac:dyDescent="0.25">
      <c r="B6" s="1">
        <v>500</v>
      </c>
      <c r="C6" s="1"/>
      <c r="D6" s="2">
        <v>4</v>
      </c>
      <c r="E6" s="1"/>
      <c r="F6" s="4">
        <f>D6*$F$1</f>
        <v>200</v>
      </c>
      <c r="G6" s="1"/>
      <c r="H6" s="1">
        <f>F6*B6</f>
        <v>100000</v>
      </c>
    </row>
    <row r="7" spans="2:13" x14ac:dyDescent="0.25">
      <c r="B7" s="1">
        <v>1000</v>
      </c>
      <c r="C7" s="1"/>
      <c r="D7" s="2">
        <v>2</v>
      </c>
      <c r="E7" s="1"/>
      <c r="F7" s="4">
        <f>D7*$F$1</f>
        <v>100</v>
      </c>
      <c r="G7" s="1"/>
      <c r="H7" s="1">
        <f>F7*B7</f>
        <v>100000</v>
      </c>
    </row>
    <row r="8" spans="2:13" x14ac:dyDescent="0.25">
      <c r="B8" s="1">
        <v>5000</v>
      </c>
      <c r="C8" s="1"/>
      <c r="D8" s="2">
        <v>2</v>
      </c>
      <c r="E8" s="1"/>
      <c r="F8" s="4">
        <f>D8*$F$1</f>
        <v>100</v>
      </c>
      <c r="G8" s="1"/>
      <c r="H8" s="1">
        <f>F8*B8</f>
        <v>500000</v>
      </c>
    </row>
    <row r="9" spans="2:13" x14ac:dyDescent="0.25">
      <c r="B9" s="1"/>
      <c r="C9" s="1"/>
      <c r="D9" s="4">
        <f>SUM(D4:D8)</f>
        <v>24</v>
      </c>
      <c r="E9" s="1"/>
      <c r="F9" s="4"/>
      <c r="G9" s="1"/>
    </row>
    <row r="10" spans="2:13" x14ac:dyDescent="0.25">
      <c r="B10" s="1"/>
      <c r="C10" s="1"/>
      <c r="D10" s="5">
        <f>(D8*B8)+B7*D7+B6*D6+B5*D5+B4*D4</f>
        <v>15000</v>
      </c>
      <c r="E10" s="1"/>
      <c r="F10" s="4"/>
      <c r="G10" s="1"/>
      <c r="H10" s="1">
        <f>SUM(H4:H9)</f>
        <v>750000</v>
      </c>
      <c r="J10" s="20" t="s">
        <v>13</v>
      </c>
    </row>
    <row r="11" spans="2:13" x14ac:dyDescent="0.25">
      <c r="F11" s="4"/>
    </row>
  </sheetData>
  <conditionalFormatting sqref="M4">
    <cfRule type="iconSet" priority="1">
      <iconSet>
        <cfvo type="percent" val="0"/>
        <cfvo type="percent" val="1"/>
        <cfvo type="percent" val="20"/>
      </iconSet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tabSelected="1" workbookViewId="0">
      <selection activeCell="K9" sqref="K9"/>
    </sheetView>
  </sheetViews>
  <sheetFormatPr baseColWidth="10" defaultRowHeight="15" x14ac:dyDescent="0.25"/>
  <cols>
    <col min="1" max="1" width="3.5703125" customWidth="1"/>
    <col min="3" max="3" width="10.28515625" bestFit="1" customWidth="1"/>
    <col min="8" max="9" width="0" hidden="1" customWidth="1"/>
  </cols>
  <sheetData>
    <row r="1" spans="2:10" ht="15" customHeight="1" x14ac:dyDescent="0.25">
      <c r="B1" s="30" t="s">
        <v>22</v>
      </c>
      <c r="C1" s="30"/>
      <c r="D1" s="31"/>
      <c r="E1" s="31"/>
      <c r="F1" s="31"/>
      <c r="G1" s="31"/>
      <c r="H1" s="31"/>
    </row>
    <row r="2" spans="2:10" x14ac:dyDescent="0.25">
      <c r="B2" s="27" t="s">
        <v>23</v>
      </c>
      <c r="C2" s="27"/>
      <c r="D2" s="28"/>
      <c r="E2" s="28"/>
      <c r="F2" s="28"/>
      <c r="G2" s="28"/>
      <c r="H2" s="28"/>
    </row>
    <row r="3" spans="2:10" x14ac:dyDescent="0.25">
      <c r="B3" s="27" t="s">
        <v>24</v>
      </c>
      <c r="C3" s="27"/>
      <c r="D3" s="28"/>
      <c r="E3" s="28"/>
      <c r="F3" s="28"/>
      <c r="G3" s="28"/>
      <c r="H3" s="28"/>
    </row>
    <row r="4" spans="2:10" x14ac:dyDescent="0.25">
      <c r="B4" s="27" t="s">
        <v>27</v>
      </c>
      <c r="C4" s="27"/>
      <c r="D4" s="28"/>
      <c r="E4" s="28"/>
      <c r="F4" s="28"/>
      <c r="G4" s="28"/>
      <c r="H4" s="28"/>
    </row>
    <row r="5" spans="2:10" x14ac:dyDescent="0.25">
      <c r="B5" s="27" t="s">
        <v>20</v>
      </c>
      <c r="C5" s="27"/>
      <c r="D5" s="28"/>
      <c r="E5" s="28"/>
      <c r="F5" s="28"/>
      <c r="G5" s="28"/>
      <c r="H5" s="28"/>
    </row>
    <row r="6" spans="2:10" x14ac:dyDescent="0.25">
      <c r="B6" s="27" t="s">
        <v>25</v>
      </c>
      <c r="C6" s="27"/>
      <c r="D6" s="28"/>
      <c r="E6" s="28"/>
      <c r="F6" s="28"/>
      <c r="G6" s="28"/>
      <c r="H6" s="28"/>
    </row>
    <row r="7" spans="2:10" x14ac:dyDescent="0.25">
      <c r="B7" s="27" t="s">
        <v>26</v>
      </c>
      <c r="C7" s="27"/>
      <c r="D7" s="28"/>
      <c r="E7" s="28"/>
      <c r="F7" s="28"/>
      <c r="G7" s="28"/>
      <c r="H7" s="28"/>
    </row>
    <row r="8" spans="2:10" x14ac:dyDescent="0.25">
      <c r="B8" s="21" t="s">
        <v>28</v>
      </c>
      <c r="C8" s="21"/>
      <c r="D8" s="22"/>
      <c r="E8" s="22"/>
      <c r="F8" s="22"/>
      <c r="G8" s="22"/>
      <c r="H8" s="22"/>
    </row>
    <row r="10" spans="2:10" x14ac:dyDescent="0.25">
      <c r="B10" s="9" t="s">
        <v>5</v>
      </c>
      <c r="C10" s="9"/>
      <c r="D10" s="9">
        <v>40</v>
      </c>
      <c r="E10" s="16">
        <v>1.0416666666666666E-2</v>
      </c>
      <c r="F10" s="9" t="s">
        <v>6</v>
      </c>
      <c r="G10" s="9">
        <v>15000</v>
      </c>
      <c r="H10" s="9">
        <f>D10*G10</f>
        <v>600000</v>
      </c>
    </row>
    <row r="11" spans="2:10" x14ac:dyDescent="0.25">
      <c r="B11" s="24"/>
      <c r="C11" s="25"/>
      <c r="D11" s="25"/>
      <c r="E11" s="25"/>
      <c r="F11" s="25"/>
      <c r="G11" s="25"/>
      <c r="H11" s="26"/>
    </row>
    <row r="12" spans="2:10" x14ac:dyDescent="0.25">
      <c r="B12" s="12" t="s">
        <v>15</v>
      </c>
      <c r="C12" s="12" t="s">
        <v>16</v>
      </c>
      <c r="D12" s="13" t="s">
        <v>14</v>
      </c>
      <c r="E12" s="13" t="s">
        <v>2</v>
      </c>
      <c r="F12" s="13" t="s">
        <v>3</v>
      </c>
      <c r="G12" s="13" t="s">
        <v>4</v>
      </c>
      <c r="H12" s="14" t="s">
        <v>7</v>
      </c>
      <c r="I12" s="17" t="s">
        <v>9</v>
      </c>
      <c r="J12" s="29" t="s">
        <v>21</v>
      </c>
    </row>
    <row r="13" spans="2:10" x14ac:dyDescent="0.25">
      <c r="B13" s="10">
        <v>0.75</v>
      </c>
      <c r="C13" s="9">
        <v>1</v>
      </c>
      <c r="D13" s="8">
        <f>$E$10</f>
        <v>1.0416666666666666E-2</v>
      </c>
      <c r="E13" s="9">
        <v>25</v>
      </c>
      <c r="F13" s="9">
        <f>E13*2</f>
        <v>50</v>
      </c>
      <c r="G13" s="9">
        <v>0</v>
      </c>
      <c r="H13" s="11">
        <f>($D$10*$G$10)/F13</f>
        <v>12000</v>
      </c>
      <c r="I13" s="18">
        <f>$G$10/Tableau1356[[#This Row],[BB]]</f>
        <v>300</v>
      </c>
      <c r="J13" s="18">
        <f>$D$10*$G$10/Tableau1356[[#This Row],[BB]]</f>
        <v>12000</v>
      </c>
    </row>
    <row r="14" spans="2:10" x14ac:dyDescent="0.25">
      <c r="B14" s="10">
        <f>B13+D13</f>
        <v>0.76041666666666663</v>
      </c>
      <c r="C14" s="9">
        <v>2</v>
      </c>
      <c r="D14" s="8">
        <f>$E$10</f>
        <v>1.0416666666666666E-2</v>
      </c>
      <c r="E14" s="9">
        <v>50</v>
      </c>
      <c r="F14" s="9">
        <f t="shared" ref="F14:F40" si="0">E14*2</f>
        <v>100</v>
      </c>
      <c r="G14" s="9">
        <v>0</v>
      </c>
      <c r="H14" s="11">
        <f>($D$10*$G$10)/F14</f>
        <v>6000</v>
      </c>
      <c r="I14" s="18">
        <f>$G$10/Tableau1356[[#This Row],[BB]]</f>
        <v>150</v>
      </c>
      <c r="J14" s="18">
        <f>$D$10*$G$10/Tableau1356[[#This Row],[BB]]</f>
        <v>6000</v>
      </c>
    </row>
    <row r="15" spans="2:10" x14ac:dyDescent="0.25">
      <c r="B15" s="10">
        <f t="shared" ref="B15:B45" si="1">B14+D14</f>
        <v>0.77083333333333326</v>
      </c>
      <c r="C15" s="9">
        <v>3</v>
      </c>
      <c r="D15" s="8">
        <f>$E$10</f>
        <v>1.0416666666666666E-2</v>
      </c>
      <c r="E15" s="9">
        <v>100</v>
      </c>
      <c r="F15" s="9">
        <f t="shared" si="0"/>
        <v>200</v>
      </c>
      <c r="G15" s="9">
        <v>0</v>
      </c>
      <c r="H15" s="11">
        <f>($D$10*$G$10)/F15</f>
        <v>3000</v>
      </c>
      <c r="I15" s="18">
        <f>$G$10/Tableau1356[[#This Row],[BB]]</f>
        <v>75</v>
      </c>
      <c r="J15" s="18">
        <f>$D$10*$G$10/Tableau1356[[#This Row],[BB]]</f>
        <v>3000</v>
      </c>
    </row>
    <row r="16" spans="2:10" x14ac:dyDescent="0.25">
      <c r="B16" s="10">
        <f t="shared" si="1"/>
        <v>0.78124999999999989</v>
      </c>
      <c r="C16" s="9">
        <v>4</v>
      </c>
      <c r="D16" s="8">
        <f>$E$10</f>
        <v>1.0416666666666666E-2</v>
      </c>
      <c r="E16" s="9">
        <v>150</v>
      </c>
      <c r="F16" s="9">
        <f t="shared" si="0"/>
        <v>300</v>
      </c>
      <c r="G16" s="9">
        <v>0</v>
      </c>
      <c r="H16" s="11">
        <f>($D$10*$G$10)/F16</f>
        <v>2000</v>
      </c>
      <c r="I16" s="18">
        <f>$G$10/Tableau1356[[#This Row],[BB]]</f>
        <v>50</v>
      </c>
      <c r="J16" s="18">
        <f>$D$10*$G$10/Tableau1356[[#This Row],[BB]]</f>
        <v>2000</v>
      </c>
    </row>
    <row r="17" spans="2:10" x14ac:dyDescent="0.25">
      <c r="B17" s="10">
        <f t="shared" si="1"/>
        <v>0.79166666666666652</v>
      </c>
      <c r="C17" s="9">
        <v>5</v>
      </c>
      <c r="D17" s="8">
        <f>$E$10</f>
        <v>1.0416666666666666E-2</v>
      </c>
      <c r="E17" s="9">
        <v>200</v>
      </c>
      <c r="F17" s="9">
        <f t="shared" si="0"/>
        <v>400</v>
      </c>
      <c r="G17" s="9">
        <v>0</v>
      </c>
      <c r="H17" s="11">
        <f>($D$10*$G$10)/F17</f>
        <v>1500</v>
      </c>
      <c r="I17" s="18">
        <f>$G$10/Tableau1356[[#This Row],[BB]]</f>
        <v>37.5</v>
      </c>
      <c r="J17" s="18">
        <f>$D$10*$G$10/Tableau1356[[#This Row],[BB]]</f>
        <v>1500</v>
      </c>
    </row>
    <row r="18" spans="2:10" x14ac:dyDescent="0.25">
      <c r="B18" s="10">
        <f t="shared" si="1"/>
        <v>0.80208333333333315</v>
      </c>
      <c r="C18" s="9">
        <v>6</v>
      </c>
      <c r="D18" s="8">
        <f>$E$10</f>
        <v>1.0416666666666666E-2</v>
      </c>
      <c r="E18" s="9">
        <v>300</v>
      </c>
      <c r="F18" s="9">
        <f t="shared" si="0"/>
        <v>600</v>
      </c>
      <c r="G18" s="9">
        <v>0</v>
      </c>
      <c r="H18" s="11">
        <f>($D$10*$G$10)/F18</f>
        <v>1000</v>
      </c>
      <c r="I18" s="18">
        <f>$G$10/Tableau1356[[#This Row],[BB]]</f>
        <v>25</v>
      </c>
      <c r="J18" s="18">
        <f>$D$10*$G$10/Tableau1356[[#This Row],[BB]]</f>
        <v>1000</v>
      </c>
    </row>
    <row r="19" spans="2:10" x14ac:dyDescent="0.25">
      <c r="B19" s="10">
        <f t="shared" si="1"/>
        <v>0.81249999999999978</v>
      </c>
      <c r="C19" s="9">
        <v>7</v>
      </c>
      <c r="D19" s="8">
        <f>$E$10</f>
        <v>1.0416666666666666E-2</v>
      </c>
      <c r="E19" s="9">
        <v>400</v>
      </c>
      <c r="F19" s="9">
        <f t="shared" si="0"/>
        <v>800</v>
      </c>
      <c r="G19" s="9">
        <v>0</v>
      </c>
      <c r="H19" s="11">
        <f>($D$10*$G$10)/F19</f>
        <v>750</v>
      </c>
      <c r="I19" s="18">
        <f>$G$10/Tableau1356[[#This Row],[BB]]</f>
        <v>18.75</v>
      </c>
      <c r="J19" s="18">
        <f>$D$10*$G$10/Tableau1356[[#This Row],[BB]]</f>
        <v>750</v>
      </c>
    </row>
    <row r="20" spans="2:10" x14ac:dyDescent="0.25">
      <c r="B20" s="10">
        <f t="shared" si="1"/>
        <v>0.82291666666666641</v>
      </c>
      <c r="C20" s="9">
        <v>8</v>
      </c>
      <c r="D20" s="8">
        <f>$E$10</f>
        <v>1.0416666666666666E-2</v>
      </c>
      <c r="E20" s="9">
        <v>500</v>
      </c>
      <c r="F20" s="9">
        <f t="shared" si="0"/>
        <v>1000</v>
      </c>
      <c r="G20" s="9">
        <v>0</v>
      </c>
      <c r="H20" s="11">
        <f>($D$10*$G$10)/F20</f>
        <v>600</v>
      </c>
      <c r="I20" s="18">
        <f>$G$10/Tableau1356[[#This Row],[BB]]</f>
        <v>15</v>
      </c>
      <c r="J20" s="18">
        <f>$D$10*$G$10/Tableau1356[[#This Row],[BB]]</f>
        <v>600</v>
      </c>
    </row>
    <row r="21" spans="2:10" x14ac:dyDescent="0.25">
      <c r="B21" s="10">
        <f>B20+D20</f>
        <v>0.83333333333333304</v>
      </c>
      <c r="C21" s="9"/>
      <c r="D21" s="8">
        <v>1.0416666666666666E-2</v>
      </c>
      <c r="E21" s="15" t="s">
        <v>8</v>
      </c>
      <c r="F21" s="9"/>
      <c r="G21" s="9"/>
      <c r="H21" s="11"/>
      <c r="I21" s="19" t="e">
        <f>$G$10/Tableau1356[[#This Row],[BB]]</f>
        <v>#DIV/0!</v>
      </c>
      <c r="J21" s="18"/>
    </row>
    <row r="22" spans="2:10" x14ac:dyDescent="0.25">
      <c r="B22" s="10">
        <f t="shared" si="1"/>
        <v>0.84374999999999967</v>
      </c>
      <c r="C22" s="9">
        <v>9</v>
      </c>
      <c r="D22" s="8">
        <f>$E$10</f>
        <v>1.0416666666666666E-2</v>
      </c>
      <c r="E22" s="9">
        <v>600</v>
      </c>
      <c r="F22" s="9">
        <f t="shared" si="0"/>
        <v>1200</v>
      </c>
      <c r="G22" s="9">
        <f>Tableau1356[[#This Row],[BB]]</f>
        <v>1200</v>
      </c>
      <c r="H22" s="11">
        <f>($D$10*$G$10)/F22</f>
        <v>500</v>
      </c>
      <c r="I22" s="18">
        <f>$G$10/Tableau1356[[#This Row],[BB]]</f>
        <v>12.5</v>
      </c>
      <c r="J22" s="18">
        <f>$D$10*$G$10/Tableau1356[[#This Row],[BB]]</f>
        <v>500</v>
      </c>
    </row>
    <row r="23" spans="2:10" x14ac:dyDescent="0.25">
      <c r="B23" s="10">
        <f t="shared" si="1"/>
        <v>0.8541666666666663</v>
      </c>
      <c r="C23" s="9">
        <v>10</v>
      </c>
      <c r="D23" s="8">
        <f>$E$10</f>
        <v>1.0416666666666666E-2</v>
      </c>
      <c r="E23" s="9">
        <v>800</v>
      </c>
      <c r="F23" s="9">
        <f t="shared" si="0"/>
        <v>1600</v>
      </c>
      <c r="G23" s="9">
        <f>Tableau1356[[#This Row],[BB]]</f>
        <v>1600</v>
      </c>
      <c r="H23" s="11">
        <f>($D$10*$G$10)/F23</f>
        <v>375</v>
      </c>
      <c r="I23" s="18">
        <f>$G$10/Tableau1356[[#This Row],[BB]]</f>
        <v>9.375</v>
      </c>
      <c r="J23" s="18">
        <f>$D$10*$G$10/Tableau1356[[#This Row],[BB]]</f>
        <v>375</v>
      </c>
    </row>
    <row r="24" spans="2:10" x14ac:dyDescent="0.25">
      <c r="B24" s="10">
        <f t="shared" si="1"/>
        <v>0.86458333333333293</v>
      </c>
      <c r="C24" s="9">
        <v>11</v>
      </c>
      <c r="D24" s="8">
        <f>$E$10</f>
        <v>1.0416666666666666E-2</v>
      </c>
      <c r="E24" s="9">
        <v>1000</v>
      </c>
      <c r="F24" s="9">
        <f t="shared" si="0"/>
        <v>2000</v>
      </c>
      <c r="G24" s="9">
        <f>Tableau1356[[#This Row],[BB]]</f>
        <v>2000</v>
      </c>
      <c r="H24" s="11">
        <f>($D$10*$G$10)/F24</f>
        <v>300</v>
      </c>
      <c r="I24" s="18">
        <f>$G$10/Tableau1356[[#This Row],[BB]]</f>
        <v>7.5</v>
      </c>
      <c r="J24" s="18">
        <f>$D$10*$G$10/Tableau1356[[#This Row],[BB]]</f>
        <v>300</v>
      </c>
    </row>
    <row r="25" spans="2:10" x14ac:dyDescent="0.25">
      <c r="B25" s="10">
        <f t="shared" si="1"/>
        <v>0.87499999999999956</v>
      </c>
      <c r="C25" s="9">
        <v>12</v>
      </c>
      <c r="D25" s="8">
        <f>$E$10</f>
        <v>1.0416666666666666E-2</v>
      </c>
      <c r="E25" s="9">
        <v>1200</v>
      </c>
      <c r="F25" s="9">
        <f t="shared" si="0"/>
        <v>2400</v>
      </c>
      <c r="G25" s="9">
        <f>Tableau1356[[#This Row],[BB]]</f>
        <v>2400</v>
      </c>
      <c r="H25" s="11">
        <f>($D$10*$G$10)/F25</f>
        <v>250</v>
      </c>
      <c r="I25" s="18">
        <f>$G$10/Tableau1356[[#This Row],[BB]]</f>
        <v>6.25</v>
      </c>
      <c r="J25" s="18">
        <f>$D$10*$G$10/Tableau1356[[#This Row],[BB]]</f>
        <v>250</v>
      </c>
    </row>
    <row r="26" spans="2:10" x14ac:dyDescent="0.25">
      <c r="B26" s="10">
        <f t="shared" si="1"/>
        <v>0.88541666666666619</v>
      </c>
      <c r="C26" s="9"/>
      <c r="D26" s="8">
        <f>$E$10</f>
        <v>1.0416666666666666E-2</v>
      </c>
      <c r="E26" s="15" t="s">
        <v>8</v>
      </c>
      <c r="F26" s="9"/>
      <c r="G26" s="9" t="s">
        <v>18</v>
      </c>
      <c r="H26" s="11"/>
      <c r="I26" s="19" t="e">
        <f>$G$10/Tableau1356[[#This Row],[BB]]</f>
        <v>#DIV/0!</v>
      </c>
      <c r="J26" s="18"/>
    </row>
    <row r="27" spans="2:10" x14ac:dyDescent="0.25">
      <c r="B27" s="10">
        <f t="shared" si="1"/>
        <v>0.89583333333333282</v>
      </c>
      <c r="C27" s="9">
        <v>13</v>
      </c>
      <c r="D27" s="8">
        <f>$E$10</f>
        <v>1.0416666666666666E-2</v>
      </c>
      <c r="E27" s="9">
        <v>1500</v>
      </c>
      <c r="F27" s="9">
        <f t="shared" si="0"/>
        <v>3000</v>
      </c>
      <c r="G27" s="9">
        <f>Tableau1356[[#This Row],[BB]]</f>
        <v>3000</v>
      </c>
      <c r="H27" s="11">
        <f>($D$10*$G$10)/F27</f>
        <v>200</v>
      </c>
      <c r="I27" s="18">
        <f>$G$10/Tableau1356[[#This Row],[BB]]</f>
        <v>5</v>
      </c>
      <c r="J27" s="18">
        <f>$D$10*$G$10/Tableau1356[[#This Row],[BB]]</f>
        <v>200</v>
      </c>
    </row>
    <row r="28" spans="2:10" x14ac:dyDescent="0.25">
      <c r="B28" s="10">
        <f t="shared" si="1"/>
        <v>0.90624999999999944</v>
      </c>
      <c r="C28" s="9">
        <v>14</v>
      </c>
      <c r="D28" s="8">
        <f>$E$10</f>
        <v>1.0416666666666666E-2</v>
      </c>
      <c r="E28" s="9">
        <v>2000</v>
      </c>
      <c r="F28" s="9">
        <f>E28*2</f>
        <v>4000</v>
      </c>
      <c r="G28" s="9">
        <f>Tableau1356[[#This Row],[BB]]</f>
        <v>4000</v>
      </c>
      <c r="H28" s="11">
        <f>($D$10*$G$10)/F28</f>
        <v>150</v>
      </c>
      <c r="I28" s="19">
        <f>$G$10/Tableau1356[[#This Row],[BB]]</f>
        <v>3.75</v>
      </c>
      <c r="J28" s="18">
        <f>$D$10*$G$10/Tableau1356[[#This Row],[BB]]</f>
        <v>150</v>
      </c>
    </row>
    <row r="29" spans="2:10" x14ac:dyDescent="0.25">
      <c r="B29" s="10">
        <f t="shared" si="1"/>
        <v>0.91666666666666607</v>
      </c>
      <c r="C29" s="9">
        <v>15</v>
      </c>
      <c r="D29" s="8">
        <f>$E$10</f>
        <v>1.0416666666666666E-2</v>
      </c>
      <c r="E29" s="9">
        <v>3000</v>
      </c>
      <c r="F29" s="9">
        <f t="shared" si="0"/>
        <v>6000</v>
      </c>
      <c r="G29" s="9">
        <f>Tableau1356[[#This Row],[BB]]</f>
        <v>6000</v>
      </c>
      <c r="H29" s="11">
        <f>($D$10*$G$10)/F29</f>
        <v>100</v>
      </c>
      <c r="I29" s="18">
        <f>$G$10/Tableau1356[[#This Row],[BB]]</f>
        <v>2.5</v>
      </c>
      <c r="J29" s="18">
        <f>$D$10*$G$10/Tableau1356[[#This Row],[BB]]</f>
        <v>100</v>
      </c>
    </row>
    <row r="30" spans="2:10" x14ac:dyDescent="0.25">
      <c r="B30" s="10">
        <f t="shared" si="1"/>
        <v>0.9270833333333327</v>
      </c>
      <c r="C30" s="9">
        <v>16</v>
      </c>
      <c r="D30" s="8">
        <f>$E$10</f>
        <v>1.0416666666666666E-2</v>
      </c>
      <c r="E30" s="9">
        <v>4000</v>
      </c>
      <c r="F30" s="9">
        <f t="shared" si="0"/>
        <v>8000</v>
      </c>
      <c r="G30" s="9">
        <f>Tableau1356[[#This Row],[BB]]</f>
        <v>8000</v>
      </c>
      <c r="H30" s="11">
        <f>($D$10*$G$10)/F30</f>
        <v>75</v>
      </c>
      <c r="I30" s="18">
        <f>$G$10/Tableau1356[[#This Row],[BB]]</f>
        <v>1.875</v>
      </c>
      <c r="J30" s="18">
        <f>$D$10*$G$10/Tableau1356[[#This Row],[BB]]</f>
        <v>75</v>
      </c>
    </row>
    <row r="31" spans="2:10" x14ac:dyDescent="0.25">
      <c r="B31" s="10">
        <f t="shared" si="1"/>
        <v>0.93749999999999933</v>
      </c>
      <c r="C31" s="10"/>
      <c r="D31" s="8">
        <f>$E$10</f>
        <v>1.0416666666666666E-2</v>
      </c>
      <c r="E31" s="15" t="s">
        <v>8</v>
      </c>
      <c r="F31" s="9"/>
      <c r="G31" s="9" t="s">
        <v>19</v>
      </c>
      <c r="H31" s="11"/>
      <c r="I31" s="19" t="e">
        <f>$G$10/Tableau1356[[#This Row],[BB]]</f>
        <v>#DIV/0!</v>
      </c>
      <c r="J31" s="18"/>
    </row>
    <row r="32" spans="2:10" x14ac:dyDescent="0.25">
      <c r="B32" s="10">
        <f t="shared" si="1"/>
        <v>0.94791666666666596</v>
      </c>
      <c r="C32" s="9">
        <v>17</v>
      </c>
      <c r="D32" s="8">
        <f>$E$10</f>
        <v>1.0416666666666666E-2</v>
      </c>
      <c r="E32" s="9">
        <v>5000</v>
      </c>
      <c r="F32" s="9">
        <f t="shared" si="0"/>
        <v>10000</v>
      </c>
      <c r="G32" s="9">
        <f>Tableau1356[[#This Row],[BB]]</f>
        <v>10000</v>
      </c>
      <c r="H32" s="11">
        <f>($D$10*$G$10)/F32</f>
        <v>60</v>
      </c>
      <c r="I32" s="18">
        <f>$G$10/Tableau1356[[#This Row],[BB]]</f>
        <v>1.5</v>
      </c>
      <c r="J32" s="18">
        <f>$D$10*$G$10/Tableau1356[[#This Row],[BB]]</f>
        <v>60</v>
      </c>
    </row>
    <row r="33" spans="2:10" x14ac:dyDescent="0.25">
      <c r="B33" s="10">
        <f t="shared" si="1"/>
        <v>0.95833333333333259</v>
      </c>
      <c r="C33" s="9">
        <v>18</v>
      </c>
      <c r="D33" s="8">
        <f>$E$10</f>
        <v>1.0416666666666666E-2</v>
      </c>
      <c r="E33" s="9">
        <v>6000</v>
      </c>
      <c r="F33" s="9">
        <f t="shared" si="0"/>
        <v>12000</v>
      </c>
      <c r="G33" s="9">
        <f>Tableau1356[[#This Row],[BB]]</f>
        <v>12000</v>
      </c>
      <c r="H33" s="11">
        <f>($D$10*$G$10)/F33</f>
        <v>50</v>
      </c>
      <c r="I33" s="18">
        <f>$G$10/Tableau1356[[#This Row],[BB]]</f>
        <v>1.25</v>
      </c>
      <c r="J33" s="18">
        <f>$D$10*$G$10/Tableau1356[[#This Row],[BB]]</f>
        <v>50</v>
      </c>
    </row>
    <row r="34" spans="2:10" x14ac:dyDescent="0.25">
      <c r="B34" s="10">
        <f t="shared" si="1"/>
        <v>0.96874999999999922</v>
      </c>
      <c r="C34" s="9">
        <v>19</v>
      </c>
      <c r="D34" s="8">
        <f>$E$10</f>
        <v>1.0416666666666666E-2</v>
      </c>
      <c r="E34" s="9">
        <v>8000</v>
      </c>
      <c r="F34" s="9">
        <f t="shared" si="0"/>
        <v>16000</v>
      </c>
      <c r="G34" s="9">
        <f>Tableau1356[[#This Row],[BB]]</f>
        <v>16000</v>
      </c>
      <c r="H34" s="11">
        <f>($D$10*$G$10)/F34</f>
        <v>37.5</v>
      </c>
      <c r="I34" s="18">
        <f>$G$10/Tableau1356[[#This Row],[BB]]</f>
        <v>0.9375</v>
      </c>
      <c r="J34" s="18">
        <f>$D$10*$G$10/Tableau1356[[#This Row],[BB]]</f>
        <v>37.5</v>
      </c>
    </row>
    <row r="35" spans="2:10" x14ac:dyDescent="0.25">
      <c r="B35" s="10">
        <f t="shared" si="1"/>
        <v>0.97916666666666585</v>
      </c>
      <c r="C35" s="9">
        <v>20</v>
      </c>
      <c r="D35" s="8">
        <f>$E$10</f>
        <v>1.0416666666666666E-2</v>
      </c>
      <c r="E35" s="9">
        <v>10000</v>
      </c>
      <c r="F35" s="9">
        <f t="shared" si="0"/>
        <v>20000</v>
      </c>
      <c r="G35" s="9">
        <f>Tableau1356[[#This Row],[BB]]</f>
        <v>20000</v>
      </c>
      <c r="H35" s="11">
        <f>($D$10*$G$10)/F35</f>
        <v>30</v>
      </c>
      <c r="I35" s="18">
        <f>$G$10/Tableau1356[[#This Row],[BB]]</f>
        <v>0.75</v>
      </c>
      <c r="J35" s="18">
        <f>$D$10*$G$10/Tableau1356[[#This Row],[BB]]</f>
        <v>30</v>
      </c>
    </row>
    <row r="36" spans="2:10" x14ac:dyDescent="0.25">
      <c r="B36" s="10">
        <f t="shared" si="1"/>
        <v>0.98958333333333248</v>
      </c>
      <c r="C36" s="10"/>
      <c r="D36" s="8">
        <f>$E$10</f>
        <v>1.0416666666666666E-2</v>
      </c>
      <c r="E36" s="15" t="s">
        <v>8</v>
      </c>
      <c r="F36" s="9"/>
      <c r="G36" s="9"/>
      <c r="H36" s="11"/>
      <c r="I36" s="19" t="e">
        <f>$G$10/Tableau1356[[#This Row],[BB]]</f>
        <v>#DIV/0!</v>
      </c>
      <c r="J36" s="18"/>
    </row>
    <row r="37" spans="2:10" x14ac:dyDescent="0.25">
      <c r="B37" s="10">
        <f t="shared" si="1"/>
        <v>0.99999999999999911</v>
      </c>
      <c r="C37" s="9">
        <v>21</v>
      </c>
      <c r="D37" s="8">
        <f>$E$10</f>
        <v>1.0416666666666666E-2</v>
      </c>
      <c r="E37" s="9">
        <v>12000</v>
      </c>
      <c r="F37" s="9">
        <f t="shared" si="0"/>
        <v>24000</v>
      </c>
      <c r="G37" s="9">
        <f>Tableau1356[[#This Row],[BB]]</f>
        <v>24000</v>
      </c>
      <c r="H37" s="11">
        <f>($D$10*$G$10)/F37</f>
        <v>25</v>
      </c>
      <c r="I37" s="18">
        <f>$G$10/Tableau1356[[#This Row],[BB]]</f>
        <v>0.625</v>
      </c>
      <c r="J37" s="18">
        <f>$D$10*$G$10/Tableau1356[[#This Row],[BB]]</f>
        <v>25</v>
      </c>
    </row>
    <row r="38" spans="2:10" x14ac:dyDescent="0.25">
      <c r="B38" s="10">
        <f t="shared" si="1"/>
        <v>1.0104166666666659</v>
      </c>
      <c r="C38" s="9">
        <v>22</v>
      </c>
      <c r="D38" s="8">
        <f>$E$10</f>
        <v>1.0416666666666666E-2</v>
      </c>
      <c r="E38" s="9">
        <v>15000</v>
      </c>
      <c r="F38" s="9">
        <f t="shared" si="0"/>
        <v>30000</v>
      </c>
      <c r="G38" s="9">
        <f>Tableau1356[[#This Row],[BB]]</f>
        <v>30000</v>
      </c>
      <c r="H38" s="11">
        <f>($D$10*$G$10)/F38</f>
        <v>20</v>
      </c>
      <c r="I38" s="18">
        <f>$G$10/Tableau1356[[#This Row],[BB]]</f>
        <v>0.5</v>
      </c>
      <c r="J38" s="18">
        <f>$D$10*$G$10/Tableau1356[[#This Row],[BB]]</f>
        <v>20</v>
      </c>
    </row>
    <row r="39" spans="2:10" x14ac:dyDescent="0.25">
      <c r="B39" s="10">
        <f t="shared" si="1"/>
        <v>1.0208333333333326</v>
      </c>
      <c r="C39" s="9">
        <v>23</v>
      </c>
      <c r="D39" s="8">
        <f>$E$10</f>
        <v>1.0416666666666666E-2</v>
      </c>
      <c r="E39" s="9">
        <v>20000</v>
      </c>
      <c r="F39" s="9">
        <f t="shared" si="0"/>
        <v>40000</v>
      </c>
      <c r="G39" s="9">
        <f>Tableau1356[[#This Row],[BB]]</f>
        <v>40000</v>
      </c>
      <c r="H39" s="11">
        <f>($D$10*$G$10)/F39</f>
        <v>15</v>
      </c>
      <c r="I39" s="18">
        <f>$G$10/Tableau1356[[#This Row],[BB]]</f>
        <v>0.375</v>
      </c>
      <c r="J39" s="18">
        <f>$D$10*$G$10/Tableau1356[[#This Row],[BB]]</f>
        <v>15</v>
      </c>
    </row>
    <row r="40" spans="2:10" x14ac:dyDescent="0.25">
      <c r="B40" s="10">
        <f t="shared" si="1"/>
        <v>1.0312499999999993</v>
      </c>
      <c r="C40" s="9">
        <v>24</v>
      </c>
      <c r="D40" s="8">
        <f>$E$10</f>
        <v>1.0416666666666666E-2</v>
      </c>
      <c r="E40" s="9">
        <v>30000</v>
      </c>
      <c r="F40" s="9">
        <f t="shared" si="0"/>
        <v>60000</v>
      </c>
      <c r="G40" s="9">
        <f>Tableau1356[[#This Row],[BB]]</f>
        <v>60000</v>
      </c>
      <c r="H40" s="11">
        <f>($D$10*$G$10)/F40</f>
        <v>10</v>
      </c>
      <c r="I40" s="18">
        <f>$G$10/Tableau1356[[#This Row],[BB]]</f>
        <v>0.25</v>
      </c>
      <c r="J40" s="18">
        <f>$D$10*$G$10/Tableau1356[[#This Row],[BB]]</f>
        <v>10</v>
      </c>
    </row>
    <row r="41" spans="2:10" x14ac:dyDescent="0.25">
      <c r="B41" s="10">
        <f t="shared" si="1"/>
        <v>1.0416666666666661</v>
      </c>
      <c r="C41" s="10"/>
      <c r="D41" s="8">
        <f t="shared" ref="D41:D45" si="2">$E$10</f>
        <v>1.0416666666666666E-2</v>
      </c>
      <c r="E41" s="15" t="s">
        <v>8</v>
      </c>
      <c r="F41" s="9"/>
      <c r="G41" s="9"/>
      <c r="H41" s="11" t="e">
        <f t="shared" ref="H41:H45" si="3">($D$10*$G$10)/F41</f>
        <v>#DIV/0!</v>
      </c>
      <c r="I41" s="19" t="e">
        <f>$G$10/Tableau1356[[#This Row],[BB]]</f>
        <v>#DIV/0!</v>
      </c>
      <c r="J41" s="18"/>
    </row>
    <row r="42" spans="2:10" x14ac:dyDescent="0.25">
      <c r="B42" s="10">
        <f t="shared" si="1"/>
        <v>1.0520833333333328</v>
      </c>
      <c r="C42" s="9">
        <v>25</v>
      </c>
      <c r="D42" s="8">
        <f t="shared" si="2"/>
        <v>1.0416666666666666E-2</v>
      </c>
      <c r="E42" s="9">
        <v>40000</v>
      </c>
      <c r="F42" s="9">
        <f t="shared" ref="F42:F45" si="4">E42*2</f>
        <v>80000</v>
      </c>
      <c r="G42" s="9">
        <f>Tableau1356[[#This Row],[BB]]</f>
        <v>80000</v>
      </c>
      <c r="H42" s="11">
        <f t="shared" si="3"/>
        <v>7.5</v>
      </c>
      <c r="I42" s="19">
        <f>$G$10/Tableau1356[[#This Row],[BB]]</f>
        <v>0.1875</v>
      </c>
      <c r="J42" s="18">
        <f>$D$10*$G$10/Tableau1356[[#This Row],[BB]]</f>
        <v>7.5</v>
      </c>
    </row>
    <row r="43" spans="2:10" x14ac:dyDescent="0.25">
      <c r="B43" s="10">
        <f t="shared" si="1"/>
        <v>1.0624999999999996</v>
      </c>
      <c r="C43" s="9">
        <v>26</v>
      </c>
      <c r="D43" s="8">
        <f t="shared" si="2"/>
        <v>1.0416666666666666E-2</v>
      </c>
      <c r="E43" s="9">
        <v>50000</v>
      </c>
      <c r="F43" s="9">
        <f t="shared" si="4"/>
        <v>100000</v>
      </c>
      <c r="G43" s="9">
        <f>Tableau1356[[#This Row],[BB]]</f>
        <v>100000</v>
      </c>
      <c r="H43" s="11">
        <f t="shared" si="3"/>
        <v>6</v>
      </c>
      <c r="I43" s="19">
        <f>$G$10/Tableau1356[[#This Row],[BB]]</f>
        <v>0.15</v>
      </c>
      <c r="J43" s="18">
        <f>$D$10*$G$10/Tableau1356[[#This Row],[BB]]</f>
        <v>6</v>
      </c>
    </row>
    <row r="44" spans="2:10" x14ac:dyDescent="0.25">
      <c r="B44" s="10">
        <f t="shared" si="1"/>
        <v>1.0729166666666663</v>
      </c>
      <c r="C44" s="9">
        <v>27</v>
      </c>
      <c r="D44" s="8">
        <f t="shared" si="2"/>
        <v>1.0416666666666666E-2</v>
      </c>
      <c r="E44" s="9">
        <v>75000</v>
      </c>
      <c r="F44" s="9">
        <f t="shared" si="4"/>
        <v>150000</v>
      </c>
      <c r="G44" s="9">
        <f>Tableau1356[[#This Row],[BB]]</f>
        <v>150000</v>
      </c>
      <c r="H44" s="11">
        <f t="shared" si="3"/>
        <v>4</v>
      </c>
      <c r="I44" s="19">
        <f>$G$10/Tableau1356[[#This Row],[BB]]</f>
        <v>0.1</v>
      </c>
      <c r="J44" s="18">
        <f>$D$10*$G$10/Tableau1356[[#This Row],[BB]]</f>
        <v>4</v>
      </c>
    </row>
    <row r="45" spans="2:10" x14ac:dyDescent="0.25">
      <c r="B45" s="10">
        <f t="shared" si="1"/>
        <v>1.083333333333333</v>
      </c>
      <c r="C45" s="9">
        <v>28</v>
      </c>
      <c r="D45" s="8">
        <f t="shared" si="2"/>
        <v>1.0416666666666666E-2</v>
      </c>
      <c r="E45" s="9">
        <v>100000</v>
      </c>
      <c r="F45" s="9">
        <f t="shared" si="4"/>
        <v>200000</v>
      </c>
      <c r="G45" s="9">
        <f>Tableau1356[[#This Row],[BB]]</f>
        <v>200000</v>
      </c>
      <c r="H45" s="11">
        <f t="shared" si="3"/>
        <v>3</v>
      </c>
      <c r="I45" s="19">
        <f>$G$10/Tableau1356[[#This Row],[BB]]</f>
        <v>7.4999999999999997E-2</v>
      </c>
      <c r="J45" s="18"/>
    </row>
    <row r="46" spans="2:10" x14ac:dyDescent="0.25">
      <c r="B46" s="23" t="s">
        <v>17</v>
      </c>
      <c r="C46" s="23"/>
      <c r="D46" s="23"/>
      <c r="E46" s="23"/>
      <c r="F46" s="23"/>
      <c r="G46" s="23"/>
      <c r="H46" s="23"/>
    </row>
  </sheetData>
  <mergeCells count="9">
    <mergeCell ref="B46:H46"/>
    <mergeCell ref="B7:H7"/>
    <mergeCell ref="B6:H6"/>
    <mergeCell ref="B11:H11"/>
    <mergeCell ref="B1:H1"/>
    <mergeCell ref="B2:H2"/>
    <mergeCell ref="B3:H3"/>
    <mergeCell ref="B5:H5"/>
    <mergeCell ref="B4:H4"/>
  </mergeCells>
  <pageMargins left="0.25" right="0.25" top="0.75" bottom="0.75" header="0.3" footer="0.3"/>
  <pageSetup paperSize="9" orientation="portrait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CHIPS</vt:lpstr>
      <vt:lpstr>ARENA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Boufler</dc:creator>
  <cp:lastModifiedBy>Alain</cp:lastModifiedBy>
  <cp:lastPrinted>2016-06-03T15:09:35Z</cp:lastPrinted>
  <dcterms:created xsi:type="dcterms:W3CDTF">2015-04-05T18:46:08Z</dcterms:created>
  <dcterms:modified xsi:type="dcterms:W3CDTF">2020-02-06T19:15:42Z</dcterms:modified>
</cp:coreProperties>
</file>